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V 2025\plasare pe web\"/>
    </mc:Choice>
  </mc:AlternateContent>
  <xr:revisionPtr revIDLastSave="0" documentId="13_ncr:1_{D5B19941-CF70-4FF8-B977-2D6821526676}" xr6:coauthVersionLast="47" xr6:coauthVersionMax="47" xr10:uidLastSave="{00000000-0000-0000-0000-000000000000}"/>
  <bookViews>
    <workbookView xWindow="-120" yWindow="-120" windowWidth="38640" windowHeight="21120" tabRatio="582" xr2:uid="{00000000-000D-0000-FFFF-FFFF00000000}"/>
  </bookViews>
  <sheets>
    <sheet name="generalizare" sheetId="3" r:id="rId1"/>
  </sheets>
  <definedNames>
    <definedName name="_xlnm._FilterDatabase" localSheetId="0" hidden="1">generalizare!$A$7:$AK$17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T7" i="3"/>
  <c r="U7" i="3" s="1"/>
  <c r="V7" i="3" s="1"/>
  <c r="W7" i="3" s="1"/>
  <c r="X7" i="3" s="1"/>
  <c r="Y7" i="3" s="1"/>
  <c r="Z7" i="3" s="1"/>
  <c r="AA7" i="3" s="1"/>
  <c r="AB7" i="3" s="1"/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<sst xmlns="http://schemas.openxmlformats.org/spreadsheetml/2006/main" count="56" uniqueCount="31">
  <si>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</si>
  <si>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</si>
  <si>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</si>
  <si>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</si>
  <si>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</si>
  <si>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</si>
  <si>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</si>
  <si>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</si>
  <si>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</si>
  <si>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</si>
  <si>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</si>
  <si>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</si>
  <si>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</si>
  <si>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</si>
  <si>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</si>
  <si>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</si>
  <si>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</si>
  <si>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</si>
  <si>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</si>
  <si>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</si>
  <si>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</si>
  <si>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 xml:space="preserve">Fonduri proprii 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</si>
  <si>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</si>
  <si>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</si>
  <si>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</si>
  <si>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</si>
  <si>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</si>
  <si>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</si>
  <si>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</si>
  <si>
    <t>Cerința de capital minim (MCR)</t>
  </si>
  <si>
    <t>Indicatorii de bază ai societăților de asigurare din Republica Moldova la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</si>
</sst>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9" fontId="6" fillId="0" borderId="0" xfId="5" applyFont="1" applyAlignment="1">
      <alignment horizontal="center" vertical="center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Y27" sqref="Y27"/>
    </sheetView>
  </sheetViews>
  <sheetFormatPr defaultColWidth="12" defaultRowHeight="10.5" x14ac:dyDescent="0.2"/>
  <cols>
    <col min="1" max="1" customWidth="true" style="4" width="4.28515625" collapsed="false"/>
    <col min="2" max="2" bestFit="true" customWidth="true" style="4" width="32.28515625" collapsed="false"/>
    <col min="3" max="4" bestFit="true" customWidth="true" style="4" width="10.85546875" collapsed="false"/>
    <col min="5" max="5" customWidth="true" style="4" width="10.85546875" collapsed="false"/>
    <col min="6" max="6" bestFit="true" customWidth="true" style="4" width="9.85546875" collapsed="false"/>
    <col min="7" max="7" bestFit="true" customWidth="true" style="4" width="9.5703125" collapsed="false"/>
    <col min="8" max="8" customWidth="true" style="4" width="9.85546875" collapsed="false"/>
    <col min="9" max="9" bestFit="true" customWidth="true" style="4" width="9.5703125" collapsed="false"/>
    <col min="10" max="10" bestFit="true" customWidth="true" style="4" width="8.7109375" collapsed="false"/>
    <col min="11" max="11" bestFit="true" customWidth="true" style="4" width="10.85546875" collapsed="false"/>
    <col min="12" max="12" bestFit="true" customWidth="true" style="4" width="9.5703125" collapsed="false"/>
    <col min="13" max="13" bestFit="true" customWidth="true" style="4" width="7.5703125" collapsed="false"/>
    <col min="14" max="14" bestFit="true" customWidth="true" style="4" width="7.0" collapsed="false"/>
    <col min="15" max="15" bestFit="true" customWidth="true" style="4" width="7.85546875" collapsed="false"/>
    <col min="16" max="16" customWidth="true" style="4" width="6.85546875" collapsed="false"/>
    <col min="17" max="17" bestFit="true" customWidth="true" style="4" width="10.85546875" collapsed="false"/>
    <col min="18" max="18" bestFit="true" customWidth="true" style="4" width="9.85546875" collapsed="false"/>
    <col min="19" max="19" bestFit="true" customWidth="true" style="4" width="10.85546875" collapsed="false"/>
    <col min="20" max="20" customWidth="true" style="4" width="9.140625" collapsed="false"/>
    <col min="21" max="21" customWidth="true" style="4" width="11.140625" collapsed="false"/>
    <col min="22" max="22" bestFit="true" customWidth="true" style="2" width="10.85546875" collapsed="false"/>
    <col min="23" max="23" bestFit="true" customWidth="true" style="2" width="9.85546875" collapsed="false"/>
    <col min="24" max="24" customWidth="true" style="2" width="11.0" collapsed="false"/>
    <col min="25" max="25" bestFit="true" customWidth="true" style="2" width="9.5703125" collapsed="false"/>
    <col min="26" max="26" customWidth="true" style="2" width="9.85546875" collapsed="false"/>
    <col min="27" max="27" bestFit="true" customWidth="true" style="2" width="9.5703125" collapsed="false"/>
    <col min="28" max="28" customWidth="true" style="2" width="10.28515625" collapsed="false"/>
    <col min="29" max="36" customWidth="true" style="2" width="15.0" collapsed="false"/>
    <col min="37" max="37" customWidth="true" style="3" width="58.14062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25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8"/>
      <c r="AC2" s="18"/>
      <c r="AD2" s="18"/>
      <c r="AE2" s="18"/>
      <c r="AF2" s="18"/>
      <c r="AG2" s="18"/>
      <c r="AH2" s="18"/>
      <c r="AI2" s="18"/>
      <c r="AJ2" s="18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2" t="s">
        <v>0</v>
      </c>
      <c r="B4" s="42" t="s">
        <v>20</v>
      </c>
      <c r="C4" s="43" t="s">
        <v>28</v>
      </c>
      <c r="D4" s="43"/>
      <c r="E4" s="43" t="s">
        <v>1</v>
      </c>
      <c r="F4" s="43"/>
      <c r="G4" s="42" t="s">
        <v>19</v>
      </c>
      <c r="H4" s="42"/>
      <c r="I4" s="42" t="s">
        <v>29</v>
      </c>
      <c r="J4" s="42"/>
      <c r="K4" s="42" t="s">
        <v>21</v>
      </c>
      <c r="L4" s="42"/>
      <c r="M4" s="45" t="s">
        <v>22</v>
      </c>
      <c r="N4" s="46"/>
      <c r="O4" s="42" t="s">
        <v>23</v>
      </c>
      <c r="P4" s="42"/>
      <c r="Q4" s="43" t="s">
        <v>8</v>
      </c>
      <c r="R4" s="43"/>
      <c r="S4" s="43" t="s">
        <v>24</v>
      </c>
      <c r="T4" s="43"/>
      <c r="U4" s="43" t="s">
        <v>15</v>
      </c>
      <c r="V4" s="43" t="s">
        <v>25</v>
      </c>
      <c r="W4" s="43"/>
      <c r="X4" s="43" t="s">
        <v>18</v>
      </c>
      <c r="Y4" s="49" t="s">
        <v>26</v>
      </c>
      <c r="Z4" s="50"/>
      <c r="AA4" s="49" t="s">
        <v>27</v>
      </c>
      <c r="AB4" s="50"/>
      <c r="AC4" s="19"/>
      <c r="AD4" s="19"/>
      <c r="AE4" s="19"/>
      <c r="AF4" s="19"/>
      <c r="AG4" s="19"/>
      <c r="AH4" s="19"/>
      <c r="AI4" s="19"/>
      <c r="AJ4" s="19"/>
      <c r="AK4" s="6"/>
    </row>
    <row r="5" spans="1:38" ht="14.25" customHeight="1" x14ac:dyDescent="0.2">
      <c r="A5" s="42"/>
      <c r="B5" s="42"/>
      <c r="C5" s="43"/>
      <c r="D5" s="43"/>
      <c r="E5" s="43"/>
      <c r="F5" s="43"/>
      <c r="G5" s="42"/>
      <c r="H5" s="42"/>
      <c r="I5" s="42"/>
      <c r="J5" s="42"/>
      <c r="K5" s="42"/>
      <c r="L5" s="42"/>
      <c r="M5" s="47"/>
      <c r="N5" s="48"/>
      <c r="O5" s="42"/>
      <c r="P5" s="42"/>
      <c r="Q5" s="43"/>
      <c r="R5" s="43"/>
      <c r="S5" s="43"/>
      <c r="T5" s="43"/>
      <c r="U5" s="43"/>
      <c r="V5" s="43"/>
      <c r="W5" s="43"/>
      <c r="X5" s="43"/>
      <c r="Y5" s="51"/>
      <c r="Z5" s="52"/>
      <c r="AA5" s="51"/>
      <c r="AB5" s="52"/>
      <c r="AC5" s="19"/>
      <c r="AD5" s="19"/>
      <c r="AE5" s="19"/>
      <c r="AF5" s="19"/>
      <c r="AG5" s="19"/>
      <c r="AH5" s="19"/>
      <c r="AI5" s="19"/>
      <c r="AJ5" s="19"/>
      <c r="AK5" s="6"/>
    </row>
    <row r="6" spans="1:38" ht="60" customHeight="1" x14ac:dyDescent="0.2">
      <c r="A6" s="42"/>
      <c r="B6" s="42"/>
      <c r="C6" s="22" t="s">
        <v>5</v>
      </c>
      <c r="D6" s="22" t="s">
        <v>6</v>
      </c>
      <c r="E6" s="22" t="s">
        <v>5</v>
      </c>
      <c r="F6" s="22" t="s">
        <v>6</v>
      </c>
      <c r="G6" s="22" t="s">
        <v>5</v>
      </c>
      <c r="H6" s="22" t="s">
        <v>6</v>
      </c>
      <c r="I6" s="22" t="s">
        <v>5</v>
      </c>
      <c r="J6" s="22" t="s">
        <v>6</v>
      </c>
      <c r="K6" s="22" t="s">
        <v>5</v>
      </c>
      <c r="L6" s="22" t="s">
        <v>6</v>
      </c>
      <c r="M6" s="22" t="s">
        <v>5</v>
      </c>
      <c r="N6" s="22" t="s">
        <v>6</v>
      </c>
      <c r="O6" s="22" t="s">
        <v>5</v>
      </c>
      <c r="P6" s="22" t="s">
        <v>6</v>
      </c>
      <c r="Q6" s="22" t="s">
        <v>5</v>
      </c>
      <c r="R6" s="22" t="s">
        <v>6</v>
      </c>
      <c r="S6" s="22" t="s">
        <v>5</v>
      </c>
      <c r="T6" s="22" t="s">
        <v>6</v>
      </c>
      <c r="U6" s="43"/>
      <c r="V6" s="22" t="s">
        <v>5</v>
      </c>
      <c r="W6" s="22" t="s">
        <v>6</v>
      </c>
      <c r="X6" s="43"/>
      <c r="Y6" s="22" t="s">
        <v>5</v>
      </c>
      <c r="Z6" s="22" t="s">
        <v>6</v>
      </c>
      <c r="AA6" s="22" t="s">
        <v>5</v>
      </c>
      <c r="AB6" s="22" t="s">
        <v>6</v>
      </c>
      <c r="AC6" s="19"/>
      <c r="AD6" s="19"/>
      <c r="AE6" s="19"/>
      <c r="AF6" s="19"/>
      <c r="AG6" s="19"/>
      <c r="AH6" s="19"/>
      <c r="AI6" s="19"/>
      <c r="AJ6" s="19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f t="shared" ref="Z7" si="19">Y7+1</f>
        <v>26</v>
      </c>
      <c r="AA7" s="9">
        <f t="shared" ref="AA7" si="20">Z7+1</f>
        <v>27</v>
      </c>
      <c r="AB7" s="9">
        <f t="shared" ref="AB7" si="21">AA7+1</f>
        <v>28</v>
      </c>
      <c r="AK7" s="7"/>
    </row>
    <row r="8" spans="1:38" s="1" customFormat="1" ht="12.75" customHeight="1" x14ac:dyDescent="0.2">
      <c r="A8" s="32">
        <v>1</v>
      </c>
      <c r="B8" s="10" t="s">
        <v>14</v>
      </c>
      <c r="C8" s="12">
        <v>413949052</v>
      </c>
      <c r="D8" s="12"/>
      <c r="E8" s="13">
        <v>115338142</v>
      </c>
      <c r="F8" s="15"/>
      <c r="G8" s="13">
        <v>62882020.013899997</v>
      </c>
      <c r="H8" s="13"/>
      <c r="I8" s="13">
        <v>31760812.618700001</v>
      </c>
      <c r="J8" s="13"/>
      <c r="K8" s="13">
        <v>96084162</v>
      </c>
      <c r="L8" s="13"/>
      <c r="M8" s="37">
        <v>152.80000000000001</v>
      </c>
      <c r="N8" s="23"/>
      <c r="O8" s="14">
        <v>3.2</v>
      </c>
      <c r="P8" s="14"/>
      <c r="Q8" s="13">
        <v>256406738.19</v>
      </c>
      <c r="R8" s="13"/>
      <c r="S8" s="35">
        <v>95576012</v>
      </c>
      <c r="T8" s="35"/>
      <c r="U8" s="13">
        <v>0</v>
      </c>
      <c r="V8" s="13">
        <v>269954847</v>
      </c>
      <c r="W8" s="13"/>
      <c r="X8" s="13">
        <v>0</v>
      </c>
      <c r="Y8" s="13">
        <v>93119162</v>
      </c>
      <c r="Z8" s="13"/>
      <c r="AA8" s="13">
        <v>1343286</v>
      </c>
      <c r="AB8" s="13"/>
      <c r="AC8" s="53"/>
      <c r="AD8" s="20"/>
      <c r="AE8" s="20"/>
      <c r="AF8" s="20"/>
      <c r="AG8" s="20"/>
      <c r="AH8" s="20"/>
      <c r="AI8" s="20"/>
      <c r="AJ8" s="20"/>
      <c r="AK8" s="17"/>
      <c r="AL8" s="8"/>
    </row>
    <row r="9" spans="1:38" s="31" customFormat="1" ht="12.75" customHeight="1" x14ac:dyDescent="0.2">
      <c r="A9" s="33">
        <f t="shared" ref="A9:A16" si="22">1+A8</f>
        <v>2</v>
      </c>
      <c r="B9" s="16" t="s">
        <v>12</v>
      </c>
      <c r="C9" s="24">
        <v>750423008</v>
      </c>
      <c r="D9" s="24"/>
      <c r="E9" s="25">
        <v>285629276</v>
      </c>
      <c r="F9" s="26"/>
      <c r="G9" s="25">
        <v>112985784</v>
      </c>
      <c r="H9" s="25"/>
      <c r="I9" s="25">
        <v>71537784</v>
      </c>
      <c r="J9" s="25"/>
      <c r="K9" s="25">
        <v>222798775</v>
      </c>
      <c r="L9" s="25"/>
      <c r="M9" s="37">
        <v>197.2</v>
      </c>
      <c r="N9" s="27"/>
      <c r="O9" s="40">
        <v>4.0999999999999996</v>
      </c>
      <c r="P9" s="40"/>
      <c r="Q9" s="25">
        <v>406901128</v>
      </c>
      <c r="R9" s="25"/>
      <c r="S9" s="36">
        <v>226240716</v>
      </c>
      <c r="T9" s="36"/>
      <c r="U9" s="25">
        <v>2252685</v>
      </c>
      <c r="V9" s="25">
        <v>490024219</v>
      </c>
      <c r="W9" s="25"/>
      <c r="X9" s="25">
        <v>19237322</v>
      </c>
      <c r="Y9" s="25">
        <v>36060895</v>
      </c>
      <c r="Z9" s="25"/>
      <c r="AA9" s="25">
        <v>28004187</v>
      </c>
      <c r="AB9" s="25"/>
      <c r="AC9" s="53"/>
      <c r="AD9" s="28"/>
      <c r="AE9" s="28"/>
      <c r="AF9" s="28"/>
      <c r="AG9" s="28"/>
      <c r="AH9" s="28"/>
      <c r="AI9" s="28"/>
      <c r="AJ9" s="28"/>
      <c r="AK9" s="29"/>
      <c r="AL9" s="30"/>
    </row>
    <row r="10" spans="1:38" s="1" customFormat="1" ht="12.75" customHeight="1" x14ac:dyDescent="0.2">
      <c r="A10" s="32">
        <f t="shared" si="22"/>
        <v>3</v>
      </c>
      <c r="B10" s="10" t="s">
        <v>13</v>
      </c>
      <c r="C10" s="12">
        <v>659233189.75999999</v>
      </c>
      <c r="D10" s="12"/>
      <c r="E10" s="13">
        <v>180600139.21000001</v>
      </c>
      <c r="F10" s="13"/>
      <c r="G10" s="13">
        <v>86606237.588400006</v>
      </c>
      <c r="H10" s="13"/>
      <c r="I10" s="13">
        <v>36944263.115999997</v>
      </c>
      <c r="J10" s="13"/>
      <c r="K10" s="13">
        <v>131389948.47130001</v>
      </c>
      <c r="L10" s="13"/>
      <c r="M10" s="37">
        <v>151.70959999999999</v>
      </c>
      <c r="N10" s="23"/>
      <c r="O10" s="14">
        <v>2.3212999999999999</v>
      </c>
      <c r="P10" s="14"/>
      <c r="Q10" s="13">
        <v>323203648.63999999</v>
      </c>
      <c r="R10" s="13"/>
      <c r="S10" s="35">
        <v>212946416.11000001</v>
      </c>
      <c r="T10" s="35"/>
      <c r="U10" s="13">
        <v>0</v>
      </c>
      <c r="V10" s="13">
        <v>416282813.97000003</v>
      </c>
      <c r="W10" s="13"/>
      <c r="X10" s="13">
        <v>0</v>
      </c>
      <c r="Y10" s="13">
        <v>142423465.11000001</v>
      </c>
      <c r="Z10" s="13"/>
      <c r="AA10" s="13">
        <v>2149532.46</v>
      </c>
      <c r="AB10" s="13"/>
      <c r="AC10" s="53"/>
      <c r="AD10" s="20"/>
      <c r="AE10" s="20"/>
      <c r="AF10" s="20"/>
      <c r="AG10" s="20"/>
      <c r="AH10" s="20"/>
      <c r="AI10" s="20"/>
      <c r="AJ10" s="20"/>
      <c r="AK10" s="17"/>
      <c r="AL10" s="8"/>
    </row>
    <row r="11" spans="1:38" s="1" customFormat="1" ht="12.75" customHeight="1" x14ac:dyDescent="0.2">
      <c r="A11" s="32">
        <f t="shared" si="22"/>
        <v>4</v>
      </c>
      <c r="B11" s="10" t="s">
        <v>16</v>
      </c>
      <c r="C11" s="12">
        <v>540357307.24000001</v>
      </c>
      <c r="D11" s="12"/>
      <c r="E11" s="13">
        <v>219950705.06</v>
      </c>
      <c r="F11" s="13"/>
      <c r="G11" s="13">
        <v>92500801.109999999</v>
      </c>
      <c r="H11" s="13"/>
      <c r="I11" s="13">
        <v>48715855.009999998</v>
      </c>
      <c r="J11" s="13"/>
      <c r="K11" s="13">
        <v>172863584.68000001</v>
      </c>
      <c r="L11" s="13"/>
      <c r="M11" s="37">
        <v>186.9</v>
      </c>
      <c r="N11" s="23"/>
      <c r="O11" s="14">
        <v>3.74</v>
      </c>
      <c r="P11" s="14"/>
      <c r="Q11" s="13">
        <v>264864127.97999999</v>
      </c>
      <c r="R11" s="13"/>
      <c r="S11" s="35">
        <v>174434458.81</v>
      </c>
      <c r="T11" s="35"/>
      <c r="U11" s="13">
        <v>0</v>
      </c>
      <c r="V11" s="13">
        <v>410493263.69999999</v>
      </c>
      <c r="W11" s="13"/>
      <c r="X11" s="13">
        <v>0</v>
      </c>
      <c r="Y11" s="13">
        <v>68533619.980000004</v>
      </c>
      <c r="Z11" s="13"/>
      <c r="AA11" s="13">
        <v>30846296.109999999</v>
      </c>
      <c r="AB11" s="13"/>
      <c r="AC11" s="53"/>
      <c r="AD11" s="20"/>
      <c r="AE11" s="20"/>
      <c r="AF11" s="20"/>
      <c r="AG11" s="20"/>
      <c r="AH11" s="20"/>
      <c r="AI11" s="20"/>
      <c r="AJ11" s="20"/>
      <c r="AK11" s="17"/>
      <c r="AL11" s="8"/>
    </row>
    <row r="12" spans="1:38" s="1" customFormat="1" ht="12.75" customHeight="1" x14ac:dyDescent="0.2">
      <c r="A12" s="32">
        <f t="shared" si="22"/>
        <v>5</v>
      </c>
      <c r="B12" s="10" t="s">
        <v>4</v>
      </c>
      <c r="C12" s="12">
        <v>644130439</v>
      </c>
      <c r="D12" s="12">
        <v>1223243974</v>
      </c>
      <c r="E12" s="13">
        <v>232684227</v>
      </c>
      <c r="F12" s="13">
        <v>236534541</v>
      </c>
      <c r="G12" s="13">
        <v>109967886</v>
      </c>
      <c r="H12" s="13">
        <v>35504872</v>
      </c>
      <c r="I12" s="13">
        <v>60687887</v>
      </c>
      <c r="J12" s="13">
        <v>39439455</v>
      </c>
      <c r="K12" s="13">
        <v>164591611</v>
      </c>
      <c r="L12" s="13">
        <v>238120322</v>
      </c>
      <c r="M12" s="38">
        <v>149.69999999999999</v>
      </c>
      <c r="N12" s="38">
        <v>603.79999999999995</v>
      </c>
      <c r="O12" s="14">
        <v>3.34</v>
      </c>
      <c r="P12" s="14">
        <v>15.557499999999999</v>
      </c>
      <c r="Q12" s="13">
        <v>349207673</v>
      </c>
      <c r="R12" s="13">
        <v>958138059</v>
      </c>
      <c r="S12" s="35">
        <v>222211560</v>
      </c>
      <c r="T12" s="35">
        <v>67766814</v>
      </c>
      <c r="U12" s="13">
        <v>0</v>
      </c>
      <c r="V12" s="13">
        <v>493406576</v>
      </c>
      <c r="W12" s="13">
        <v>110565404</v>
      </c>
      <c r="X12" s="13">
        <v>0</v>
      </c>
      <c r="Y12" s="13">
        <v>52999490</v>
      </c>
      <c r="Z12" s="13">
        <v>4046663</v>
      </c>
      <c r="AA12" s="13">
        <v>-1708114</v>
      </c>
      <c r="AB12" s="13">
        <v>22975266</v>
      </c>
      <c r="AC12" s="53"/>
      <c r="AD12" s="20"/>
      <c r="AE12" s="20"/>
      <c r="AF12" s="20"/>
      <c r="AG12" s="20"/>
      <c r="AH12" s="20"/>
      <c r="AI12" s="20"/>
      <c r="AJ12" s="20"/>
      <c r="AK12" s="39"/>
      <c r="AL12" s="8"/>
    </row>
    <row r="13" spans="1:38" s="1" customFormat="1" ht="13.15" customHeight="1" x14ac:dyDescent="0.2">
      <c r="A13" s="32">
        <f t="shared" si="22"/>
        <v>6</v>
      </c>
      <c r="B13" s="11" t="s">
        <v>17</v>
      </c>
      <c r="C13" s="12">
        <v>453269938.12</v>
      </c>
      <c r="D13" s="12"/>
      <c r="E13" s="13">
        <v>147879499.97</v>
      </c>
      <c r="F13" s="13"/>
      <c r="G13" s="13">
        <v>62390804.945600003</v>
      </c>
      <c r="H13" s="13"/>
      <c r="I13" s="13">
        <v>28790124.234999999</v>
      </c>
      <c r="J13" s="13"/>
      <c r="K13" s="13">
        <v>93650154.599999994</v>
      </c>
      <c r="L13" s="13"/>
      <c r="M13" s="37">
        <v>150.1</v>
      </c>
      <c r="N13" s="23"/>
      <c r="O13" s="14">
        <v>4.1399999999999997</v>
      </c>
      <c r="P13" s="14"/>
      <c r="Q13" s="13">
        <v>240109650</v>
      </c>
      <c r="R13" s="13"/>
      <c r="S13" s="35">
        <v>137000172</v>
      </c>
      <c r="T13" s="35"/>
      <c r="U13" s="13">
        <v>0</v>
      </c>
      <c r="V13" s="13">
        <v>341907318</v>
      </c>
      <c r="W13" s="13"/>
      <c r="X13" s="13">
        <v>0</v>
      </c>
      <c r="Y13" s="13">
        <v>155515691</v>
      </c>
      <c r="Z13" s="13"/>
      <c r="AA13" s="13">
        <v>1136116.73</v>
      </c>
      <c r="AB13" s="13"/>
      <c r="AC13" s="53"/>
      <c r="AD13" s="20"/>
      <c r="AE13" s="20"/>
      <c r="AF13" s="20"/>
      <c r="AG13" s="20"/>
      <c r="AH13" s="20"/>
      <c r="AI13" s="20"/>
      <c r="AJ13" s="20"/>
      <c r="AK13" s="17"/>
      <c r="AL13" s="8"/>
    </row>
    <row r="14" spans="1:38" s="31" customFormat="1" ht="12.75" customHeight="1" x14ac:dyDescent="0.2">
      <c r="A14" s="33">
        <f t="shared" si="22"/>
        <v>7</v>
      </c>
      <c r="B14" s="16" t="s">
        <v>9</v>
      </c>
      <c r="C14" s="24">
        <v>665635810</v>
      </c>
      <c r="D14" s="24"/>
      <c r="E14" s="25">
        <v>286170237</v>
      </c>
      <c r="F14" s="25"/>
      <c r="G14" s="25">
        <v>99876801.892100006</v>
      </c>
      <c r="H14" s="25"/>
      <c r="I14" s="25">
        <v>59796034.549699999</v>
      </c>
      <c r="J14" s="25"/>
      <c r="K14" s="25">
        <v>166431741</v>
      </c>
      <c r="L14" s="25"/>
      <c r="M14" s="37">
        <v>166.637</v>
      </c>
      <c r="N14" s="27"/>
      <c r="O14" s="40">
        <v>4.4325000000000001</v>
      </c>
      <c r="P14" s="40"/>
      <c r="Q14" s="25">
        <v>340212869.12534785</v>
      </c>
      <c r="R14" s="25"/>
      <c r="S14" s="35">
        <v>185524914</v>
      </c>
      <c r="T14" s="36"/>
      <c r="U14" s="25">
        <v>0</v>
      </c>
      <c r="V14" s="13">
        <v>423826491</v>
      </c>
      <c r="W14" s="25"/>
      <c r="X14" s="25">
        <v>0</v>
      </c>
      <c r="Y14" s="25">
        <v>29024338</v>
      </c>
      <c r="Z14" s="25"/>
      <c r="AA14" s="25">
        <v>-6432516</v>
      </c>
      <c r="AB14" s="25"/>
      <c r="AC14" s="53"/>
      <c r="AD14" s="28"/>
      <c r="AE14" s="28"/>
      <c r="AF14" s="28"/>
      <c r="AG14" s="28"/>
      <c r="AH14" s="28"/>
      <c r="AI14" s="28"/>
      <c r="AJ14" s="28"/>
      <c r="AK14" s="29"/>
      <c r="AL14" s="30"/>
    </row>
    <row r="15" spans="1:38" s="1" customFormat="1" ht="12.75" customHeight="1" x14ac:dyDescent="0.2">
      <c r="A15" s="32">
        <f t="shared" si="22"/>
        <v>8</v>
      </c>
      <c r="B15" s="10" t="s">
        <v>10</v>
      </c>
      <c r="C15" s="12">
        <v>371040548</v>
      </c>
      <c r="D15" s="12"/>
      <c r="E15" s="13">
        <v>100707514</v>
      </c>
      <c r="F15" s="13"/>
      <c r="G15" s="13">
        <v>51967894.140000001</v>
      </c>
      <c r="H15" s="13"/>
      <c r="I15" s="25">
        <v>25281024</v>
      </c>
      <c r="J15" s="13"/>
      <c r="K15" s="13">
        <v>63749987.469999999</v>
      </c>
      <c r="L15" s="13"/>
      <c r="M15" s="37">
        <v>122.7</v>
      </c>
      <c r="N15" s="23"/>
      <c r="O15" s="14">
        <v>1.49</v>
      </c>
      <c r="P15" s="14"/>
      <c r="Q15" s="13">
        <v>237740217.62</v>
      </c>
      <c r="R15" s="13"/>
      <c r="S15" s="35">
        <v>89150740</v>
      </c>
      <c r="T15" s="35"/>
      <c r="U15" s="13">
        <v>0</v>
      </c>
      <c r="V15" s="13">
        <v>252934668</v>
      </c>
      <c r="W15" s="13"/>
      <c r="X15" s="13">
        <v>0</v>
      </c>
      <c r="Y15" s="13">
        <v>205757527.59999999</v>
      </c>
      <c r="Z15" s="13"/>
      <c r="AA15" s="13">
        <v>-5833532</v>
      </c>
      <c r="AB15" s="13"/>
      <c r="AC15" s="53"/>
      <c r="AD15" s="20"/>
      <c r="AE15" s="20"/>
      <c r="AF15" s="20"/>
      <c r="AG15" s="20"/>
      <c r="AH15" s="20"/>
      <c r="AI15" s="20"/>
      <c r="AJ15" s="20"/>
      <c r="AK15" s="17"/>
      <c r="AL15" s="8"/>
    </row>
    <row r="16" spans="1:38" s="1" customFormat="1" ht="12.75" customHeight="1" x14ac:dyDescent="0.2">
      <c r="A16" s="32">
        <f t="shared" si="22"/>
        <v>9</v>
      </c>
      <c r="B16" s="10" t="s">
        <v>11</v>
      </c>
      <c r="C16" s="12">
        <v>181273732</v>
      </c>
      <c r="D16" s="12"/>
      <c r="E16" s="13">
        <v>79570025</v>
      </c>
      <c r="F16" s="13"/>
      <c r="G16" s="13">
        <v>29882728.640000001</v>
      </c>
      <c r="H16" s="13"/>
      <c r="I16" s="13">
        <v>25281024</v>
      </c>
      <c r="J16" s="13"/>
      <c r="K16" s="13">
        <v>55665510.259999998</v>
      </c>
      <c r="L16" s="13"/>
      <c r="M16" s="37">
        <v>186.3</v>
      </c>
      <c r="N16" s="23"/>
      <c r="O16" s="14">
        <v>3.63</v>
      </c>
      <c r="P16" s="14"/>
      <c r="Q16" s="13">
        <v>88562627.809574917</v>
      </c>
      <c r="R16" s="13"/>
      <c r="S16" s="35">
        <v>62108442.009999998</v>
      </c>
      <c r="T16" s="35"/>
      <c r="U16" s="13">
        <v>0</v>
      </c>
      <c r="V16" s="13">
        <v>141797719.00999999</v>
      </c>
      <c r="W16" s="13"/>
      <c r="X16" s="13">
        <v>0</v>
      </c>
      <c r="Y16" s="13">
        <v>76602783</v>
      </c>
      <c r="Z16" s="13"/>
      <c r="AA16" s="13">
        <v>1049500</v>
      </c>
      <c r="AB16" s="13"/>
      <c r="AC16" s="53"/>
      <c r="AD16" s="20"/>
      <c r="AE16" s="20"/>
      <c r="AF16" s="20"/>
      <c r="AG16" s="20"/>
      <c r="AH16" s="20"/>
      <c r="AI16" s="20"/>
      <c r="AJ16" s="20"/>
      <c r="AK16" s="17"/>
      <c r="AL16" s="8"/>
    </row>
    <row r="17" spans="1:38" s="1" customFormat="1" ht="15" customHeight="1" x14ac:dyDescent="0.2">
      <c r="A17" s="41" t="s">
        <v>2</v>
      </c>
      <c r="B17" s="41"/>
      <c r="C17" s="34">
        <f>SUM(C8:C16)</f>
        <v>4679313024.1199999</v>
      </c>
      <c r="D17" s="34">
        <f t="shared" ref="D17:H17" si="23">SUM(D8:D16)</f>
        <v>1223243974</v>
      </c>
      <c r="E17" s="34">
        <f t="shared" si="23"/>
        <v>1648529765.24</v>
      </c>
      <c r="F17" s="34">
        <f t="shared" si="23"/>
        <v>236534541</v>
      </c>
      <c r="G17" s="34">
        <f t="shared" si="23"/>
        <v>709060958.32999992</v>
      </c>
      <c r="H17" s="34">
        <f t="shared" si="23"/>
        <v>35504872</v>
      </c>
      <c r="I17" s="34">
        <f>SUM(I8:I16)</f>
        <v>388794808.52939999</v>
      </c>
      <c r="J17" s="34">
        <f>SUM(J8:J16)</f>
        <v>39439455</v>
      </c>
      <c r="K17" s="34">
        <f>SUM(K8:K16)</f>
        <v>1167225474.4812999</v>
      </c>
      <c r="L17" s="34">
        <f>SUM(L8:L16)</f>
        <v>238120322</v>
      </c>
      <c r="M17" s="34" t="s">
        <v>7</v>
      </c>
      <c r="N17" s="34" t="s">
        <v>7</v>
      </c>
      <c r="O17" s="34" t="s">
        <v>7</v>
      </c>
      <c r="P17" s="34" t="s">
        <v>7</v>
      </c>
      <c r="Q17" s="34">
        <f>SUM(Q8:Q16)</f>
        <v>2507208680.3649225</v>
      </c>
      <c r="R17" s="34">
        <f>SUM(R8:R16)</f>
        <v>958138059</v>
      </c>
      <c r="S17" s="34">
        <f>SUM(S8:S16)</f>
        <v>1405193430.9300001</v>
      </c>
      <c r="T17" s="34">
        <f>SUM(T8:T16)</f>
        <v>67766814</v>
      </c>
      <c r="U17" s="34">
        <f t="shared" ref="U17:AB17" si="24">SUM(U8:U16)</f>
        <v>2252685</v>
      </c>
      <c r="V17" s="34">
        <f t="shared" si="24"/>
        <v>3240627915.6800003</v>
      </c>
      <c r="W17" s="34">
        <f t="shared" si="24"/>
        <v>110565404</v>
      </c>
      <c r="X17" s="34">
        <f t="shared" si="24"/>
        <v>19237322</v>
      </c>
      <c r="Y17" s="34">
        <f t="shared" si="24"/>
        <v>860036971.69000006</v>
      </c>
      <c r="Z17" s="34">
        <f t="shared" si="24"/>
        <v>4046663</v>
      </c>
      <c r="AA17" s="34">
        <f t="shared" si="24"/>
        <v>50554756.299999997</v>
      </c>
      <c r="AB17" s="34">
        <f t="shared" si="24"/>
        <v>22975266</v>
      </c>
      <c r="AC17" s="21"/>
      <c r="AD17" s="21"/>
      <c r="AE17" s="21"/>
      <c r="AF17" s="21"/>
      <c r="AG17" s="21"/>
      <c r="AH17" s="21"/>
      <c r="AI17" s="21"/>
      <c r="AJ17" s="21"/>
      <c r="AK17" s="17"/>
      <c r="AL17" s="8"/>
    </row>
  </sheetData>
  <mergeCells count="18">
    <mergeCell ref="A2:AA2"/>
    <mergeCell ref="Q4:R5"/>
    <mergeCell ref="G4:H5"/>
    <mergeCell ref="K4:L5"/>
    <mergeCell ref="M4:N5"/>
    <mergeCell ref="C4:D5"/>
    <mergeCell ref="Y4:Z5"/>
    <mergeCell ref="AA4:AB5"/>
    <mergeCell ref="S4:T5"/>
    <mergeCell ref="U4:U6"/>
    <mergeCell ref="V4:W5"/>
    <mergeCell ref="X4:X6"/>
    <mergeCell ref="A17:B17"/>
    <mergeCell ref="O4:P5"/>
    <mergeCell ref="A4:A6"/>
    <mergeCell ref="B4:B6"/>
    <mergeCell ref="E4:F5"/>
    <mergeCell ref="I4:J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2026-03-16T11:47:30Z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2025-09-19T07:29:21Z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227577d2-338d-4214-8868-9be6b66075b1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